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ms\Forms (Adopted)\Employment\Employment Classified\"/>
    </mc:Choice>
  </mc:AlternateContent>
  <bookViews>
    <workbookView xWindow="285" yWindow="150" windowWidth="13605" windowHeight="7410"/>
  </bookViews>
  <sheets>
    <sheet name="Template 2018-19" sheetId="1" r:id="rId1"/>
  </sheets>
  <definedNames>
    <definedName name="_xlnm.Print_Area" localSheetId="0">'Template 2018-19'!$A$1:$J$52</definedName>
    <definedName name="_xlnm.Print_Titles" localSheetId="0">'Template 2018-19'!$1:$3</definedName>
  </definedNames>
  <calcPr calcId="162913"/>
</workbook>
</file>

<file path=xl/calcChain.xml><?xml version="1.0" encoding="utf-8"?>
<calcChain xmlns="http://schemas.openxmlformats.org/spreadsheetml/2006/main">
  <c r="G13" i="1" l="1"/>
  <c r="F34" i="1"/>
  <c r="F49" i="1"/>
  <c r="F45" i="1"/>
  <c r="F41" i="1"/>
  <c r="F39" i="1"/>
  <c r="F36" i="1"/>
  <c r="F33" i="1"/>
  <c r="F32" i="1"/>
  <c r="F31" i="1"/>
  <c r="F30" i="1"/>
  <c r="F29" i="1"/>
  <c r="F28" i="1"/>
  <c r="F25" i="1"/>
  <c r="F24" i="1"/>
  <c r="F22" i="1"/>
  <c r="F18" i="1"/>
  <c r="F14" i="1"/>
  <c r="D49" i="1"/>
  <c r="D45" i="1"/>
  <c r="D41" i="1"/>
  <c r="D36" i="1"/>
  <c r="D29" i="1"/>
  <c r="C21" i="1" l="1"/>
  <c r="C17" i="1"/>
  <c r="B46" i="1"/>
  <c r="C44" i="1"/>
  <c r="B42" i="1"/>
  <c r="C40" i="1"/>
  <c r="B40" i="1"/>
  <c r="C38" i="1"/>
  <c r="B37" i="1"/>
  <c r="C35" i="1"/>
  <c r="C25" i="1"/>
  <c r="C23" i="1"/>
  <c r="B23" i="1"/>
  <c r="B19" i="1"/>
  <c r="E13" i="1"/>
  <c r="G14" i="1" l="1"/>
  <c r="G15" i="1" s="1"/>
  <c r="G16" i="1" s="1"/>
  <c r="G17" i="1" s="1"/>
  <c r="H13" i="1"/>
  <c r="I13" i="1" s="1"/>
  <c r="D14" i="1" s="1"/>
  <c r="E17" i="1" l="1"/>
  <c r="H17" i="1" s="1"/>
  <c r="I17" i="1" s="1"/>
  <c r="D18" i="1" s="1"/>
  <c r="E21" i="1" s="1"/>
  <c r="G18" i="1"/>
  <c r="G19" i="1" l="1"/>
  <c r="G20" i="1" s="1"/>
  <c r="G21" i="1" s="1"/>
  <c r="G22" i="1" s="1"/>
  <c r="G23" i="1" s="1"/>
  <c r="G24" i="1" s="1"/>
  <c r="H21" i="1" l="1"/>
  <c r="I21" i="1" s="1"/>
  <c r="D22" i="1" s="1"/>
  <c r="E23" i="1" s="1"/>
  <c r="H23" i="1" s="1"/>
  <c r="I23" i="1" s="1"/>
  <c r="G25" i="1"/>
  <c r="G26" i="1" s="1"/>
  <c r="H26" i="1" s="1"/>
  <c r="I26" i="1" s="1"/>
  <c r="D25" i="1" l="1"/>
  <c r="D24" i="1"/>
  <c r="G28" i="1"/>
  <c r="G30" i="1" s="1"/>
  <c r="G32" i="1" s="1"/>
  <c r="G34" i="1" s="1"/>
  <c r="G36" i="1" s="1"/>
  <c r="G38" i="1" s="1"/>
  <c r="G27" i="1"/>
  <c r="G29" i="1" s="1"/>
  <c r="G31" i="1" s="1"/>
  <c r="G33" i="1" s="1"/>
  <c r="G35" i="1" s="1"/>
  <c r="G40" i="1" l="1"/>
  <c r="G42" i="1" s="1"/>
  <c r="G45" i="1" s="1"/>
  <c r="G46" i="1" s="1"/>
  <c r="G49" i="1" s="1"/>
  <c r="E27" i="1"/>
  <c r="H27" i="1" s="1"/>
  <c r="I27" i="1" s="1"/>
  <c r="G37" i="1"/>
  <c r="G39" i="1" s="1"/>
  <c r="G41" i="1" s="1"/>
  <c r="G43" i="1" s="1"/>
  <c r="D31" i="1" l="1"/>
  <c r="D28" i="1"/>
  <c r="D34" i="1"/>
  <c r="D30" i="1"/>
  <c r="D32" i="1"/>
  <c r="D33" i="1"/>
  <c r="G44" i="1"/>
  <c r="G47" i="1" s="1"/>
  <c r="G48" i="1"/>
  <c r="E38" i="1" l="1"/>
  <c r="H38" i="1" s="1"/>
  <c r="I38" i="1" s="1"/>
  <c r="D39" i="1" s="1"/>
  <c r="G50" i="1"/>
  <c r="E35" i="1"/>
  <c r="H35" i="1" l="1"/>
  <c r="I35" i="1" s="1"/>
  <c r="E48" i="1" l="1"/>
  <c r="H48" i="1" s="1"/>
  <c r="I48" i="1" s="1"/>
  <c r="E46" i="1"/>
  <c r="E40" i="1"/>
  <c r="H40" i="1" s="1"/>
  <c r="I40" i="1" s="1"/>
  <c r="E47" i="1"/>
  <c r="H47" i="1" s="1"/>
  <c r="I47" i="1" s="1"/>
  <c r="E43" i="1"/>
  <c r="H43" i="1" s="1"/>
  <c r="I43" i="1" s="1"/>
  <c r="D51" i="1"/>
</calcChain>
</file>

<file path=xl/sharedStrings.xml><?xml version="1.0" encoding="utf-8"?>
<sst xmlns="http://schemas.openxmlformats.org/spreadsheetml/2006/main" count="58" uniqueCount="35">
  <si>
    <t>Los Rios Community College District</t>
  </si>
  <si>
    <t>Temporary Second Assignment</t>
  </si>
  <si>
    <t>Holiday/Board Granted Day Off Pay Calculation Template</t>
  </si>
  <si>
    <t xml:space="preserve">Employee Name: </t>
  </si>
  <si>
    <t>Pay Begin Date</t>
  </si>
  <si>
    <t>Pay End Date</t>
  </si>
  <si>
    <t>Cumulative Hours prior to holiday</t>
  </si>
  <si>
    <t>Days Worked/Paid</t>
  </si>
  <si>
    <t>Cumulative Days Worked/Paid</t>
  </si>
  <si>
    <t>Holiday Hours</t>
  </si>
  <si>
    <t>HOLIDAY</t>
  </si>
  <si>
    <t>4th of July</t>
  </si>
  <si>
    <t>Labor Day</t>
  </si>
  <si>
    <t>Veteran's Day</t>
  </si>
  <si>
    <t>Thanksgiving</t>
  </si>
  <si>
    <t>Winter Break</t>
  </si>
  <si>
    <t>New Year's Day</t>
  </si>
  <si>
    <t>Lincoln's Birthday</t>
  </si>
  <si>
    <t>Washington's Bday</t>
  </si>
  <si>
    <t>Spring Recess</t>
  </si>
  <si>
    <t>Memorial Day</t>
  </si>
  <si>
    <t>Total Hours</t>
  </si>
  <si>
    <t>Fiscal Year 2018-19</t>
  </si>
  <si>
    <t xml:space="preserve">Effective July 1, 2014, employees working a Temporary Second Assignment (TSA), as well as 9, 10, 11 month employees working a temporary assignment outside their normal work year, are eligible for holiday pay provided they worked the business day immediately prior or immediately following the holiday.  Holiday pay is also applicable if the employee would normally work on the holiday, but didn’t necessarily work the business day before/after the holiday.  </t>
  </si>
  <si>
    <t>Hours Worked</t>
  </si>
  <si>
    <t>King's Birthday</t>
  </si>
  <si>
    <t>Do not modify cell data</t>
  </si>
  <si>
    <t>Data input required</t>
  </si>
  <si>
    <t>Average Hours per Day Before Holiday</t>
  </si>
  <si>
    <t>If no hours were worked, you must enter zeros for the formulas to work.</t>
  </si>
  <si>
    <t>Yes</t>
  </si>
  <si>
    <t>No</t>
  </si>
  <si>
    <t>Are Holiday Hours Due?*</t>
  </si>
  <si>
    <t>* Holiday hours are due if worked the day before the holiday, the day after the holiday, or if the holiday falls on their regular work day.</t>
  </si>
  <si>
    <t>Employee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</si>
</sst>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8">
    <font>
      <sz val="11"/>
      <color theme="1"/>
      <name val="Calibri"/>
      <family val="2"/>
      <scheme val="minor"/>
    </font>
    <font>
      <sz val="12"/>
      <color theme="1"/>
      <name val="Arial"/>
      <family val="2"/>
    </font>
    <font>
      <sz val="11"/>
      <color theme="1"/>
      <name val="Calibri"/>
      <family val="2"/>
      <scheme val="minor"/>
    </font>
    <font>
      <sz val="12"/>
      <color theme="1"/>
      <name val="Arial"/>
      <family val="2"/>
    </font>
    <font>
      <b/>
      <sz val="12"/>
      <color theme="1"/>
      <name val="Arial"/>
      <family val="2"/>
    </font>
    <font>
      <b/>
      <i/>
      <sz val="14"/>
      <color theme="1"/>
      <name val="Arial"/>
      <family val="2"/>
    </font>
    <font>
      <b/>
      <sz val="14"/>
      <color theme="1"/>
      <name val="Arial"/>
      <family val="2"/>
    </font>
    <font>
      <sz val="10"/>
      <name val="Arial Unicode MS"/>
      <family val="2"/>
    </font>
    <font>
      <b/>
      <i/>
      <sz val="12"/>
      <color theme="1"/>
      <name val="Arial"/>
      <family val="2"/>
    </font>
    <font>
      <sz val="12"/>
      <color theme="1"/>
      <name val="Times New Roman"/>
      <family val="1"/>
    </font>
    <font>
      <b/>
      <sz val="8"/>
      <color theme="1"/>
      <name val="Arial"/>
      <family val="2"/>
    </font>
    <font>
      <sz val="12"/>
      <name val="Arial"/>
      <family val="2"/>
    </font>
    <font>
      <sz val="12"/>
      <color rgb="FFFF0000"/>
      <name val="Arial"/>
      <family val="2"/>
    </font>
    <font>
      <b/>
      <sz val="12"/>
      <name val="Arial"/>
      <family val="2"/>
    </font>
    <font>
      <i/>
      <sz val="10"/>
      <color theme="1"/>
      <name val="Arial"/>
      <family val="2"/>
    </font>
    <font>
      <b/>
      <i/>
      <sz val="10"/>
      <color theme="1"/>
      <name val="Arial"/>
      <family val="2"/>
    </font>
    <font>
      <i/>
      <sz val="10"/>
      <name val="Arial"/>
      <family val="2"/>
    </font>
    <font>
      <i/>
      <sz val="10"/>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s>
  <cellStyleXfs count="3">
    <xf numFmtId="0" fontId="0" fillId="0" borderId="0"/>
    <xf numFmtId="43" fontId="2" fillId="0" borderId="0" applyFont="0" applyFill="0" applyBorder="0" applyAlignment="0" applyProtection="0"/>
    <xf numFmtId="0" fontId="7" fillId="0" borderId="0"/>
  </cellStyleXfs>
  <cellXfs count="62">
    <xf numFmtId="0" fontId="0" fillId="0" borderId="0" xfId="0"/>
    <xf numFmtId="0" fontId="3" fillId="0" borderId="0" xfId="0" applyFont="1"/>
    <xf numFmtId="0" fontId="4" fillId="0" borderId="0" xfId="0" applyFont="1"/>
    <xf numFmtId="0" fontId="3" fillId="0" borderId="3" xfId="0" applyFont="1" applyBorder="1"/>
    <xf numFmtId="14" fontId="3" fillId="0" borderId="0" xfId="0" applyNumberFormat="1" applyFont="1"/>
    <xf numFmtId="0" fontId="4" fillId="0" borderId="0" xfId="0" applyFont="1" applyAlignment="1">
      <alignment horizontal="left" wrapText="1"/>
    </xf>
    <xf numFmtId="0" fontId="8" fillId="0" borderId="0" xfId="0" applyFont="1" applyAlignment="1">
      <alignment horizontal="left"/>
    </xf>
    <xf numFmtId="0" fontId="8" fillId="0" borderId="0" xfId="0" applyFont="1"/>
    <xf numFmtId="0" fontId="10" fillId="0" borderId="0" xfId="0" applyFont="1" applyAlignment="1">
      <alignment horizontal="left" wrapText="1"/>
    </xf>
    <xf numFmtId="0" fontId="6" fillId="0" borderId="0" xfId="0" applyFont="1" applyFill="1"/>
    <xf numFmtId="0" fontId="5" fillId="3" borderId="0" xfId="0" applyFont="1" applyFill="1"/>
    <xf numFmtId="0" fontId="6" fillId="3" borderId="0" xfId="0" applyFont="1" applyFill="1"/>
    <xf numFmtId="0" fontId="5" fillId="4" borderId="0" xfId="0" applyFont="1" applyFill="1"/>
    <xf numFmtId="0" fontId="6" fillId="4" borderId="0" xfId="0" applyFont="1" applyFill="1"/>
    <xf numFmtId="0" fontId="11" fillId="3" borderId="1" xfId="0" applyFont="1" applyFill="1" applyBorder="1"/>
    <xf numFmtId="0" fontId="11" fillId="3" borderId="1" xfId="0" applyFont="1" applyFill="1" applyBorder="1" applyAlignment="1">
      <alignment horizontal="right"/>
    </xf>
    <xf numFmtId="14" fontId="11" fillId="3" borderId="1" xfId="0" applyNumberFormat="1" applyFont="1" applyFill="1" applyBorder="1"/>
    <xf numFmtId="43" fontId="11" fillId="2" borderId="1" xfId="1" applyFont="1" applyFill="1" applyBorder="1"/>
    <xf numFmtId="0" fontId="11" fillId="0" borderId="0" xfId="0" applyFont="1"/>
    <xf numFmtId="0" fontId="11" fillId="3" borderId="6" xfId="0" applyFont="1" applyFill="1" applyBorder="1"/>
    <xf numFmtId="14" fontId="11" fillId="3" borderId="6" xfId="0" applyNumberFormat="1" applyFont="1" applyFill="1" applyBorder="1"/>
    <xf numFmtId="14" fontId="11" fillId="3" borderId="1" xfId="0" applyNumberFormat="1" applyFont="1" applyFill="1" applyBorder="1" applyAlignment="1">
      <alignment horizontal="right"/>
    </xf>
    <xf numFmtId="0" fontId="11" fillId="2" borderId="1" xfId="0" applyFont="1" applyFill="1" applyBorder="1" applyAlignment="1">
      <alignment horizontal="center"/>
    </xf>
    <xf numFmtId="0" fontId="1" fillId="3" borderId="1" xfId="0" applyFont="1" applyFill="1" applyBorder="1"/>
    <xf numFmtId="0" fontId="1" fillId="0" borderId="0" xfId="0" applyFont="1"/>
    <xf numFmtId="14" fontId="13" fillId="3" borderId="1" xfId="0" applyNumberFormat="1" applyFont="1" applyFill="1" applyBorder="1"/>
    <xf numFmtId="0" fontId="4" fillId="0" borderId="3" xfId="0" applyFont="1" applyBorder="1"/>
    <xf numFmtId="14" fontId="1" fillId="3" borderId="4" xfId="0" applyNumberFormat="1" applyFont="1" applyFill="1" applyBorder="1"/>
    <xf numFmtId="0" fontId="0" fillId="0" borderId="0" xfId="0" applyFont="1"/>
    <xf numFmtId="0" fontId="11" fillId="0" borderId="2" xfId="0" applyFont="1" applyBorder="1"/>
    <xf numFmtId="0" fontId="11" fillId="0" borderId="0" xfId="0" applyFont="1" applyBorder="1"/>
    <xf numFmtId="14" fontId="11" fillId="3" borderId="3" xfId="0" applyNumberFormat="1" applyFont="1" applyFill="1" applyBorder="1"/>
    <xf numFmtId="0" fontId="11" fillId="2" borderId="3" xfId="0" applyFont="1" applyFill="1" applyBorder="1" applyAlignment="1">
      <alignment horizontal="center"/>
    </xf>
    <xf numFmtId="43" fontId="1" fillId="5" borderId="4" xfId="1" applyFont="1" applyFill="1" applyBorder="1"/>
    <xf numFmtId="0" fontId="14" fillId="0" borderId="0" xfId="0" applyFont="1"/>
    <xf numFmtId="0" fontId="14" fillId="0" borderId="0" xfId="0" applyFont="1" applyFill="1"/>
    <xf numFmtId="0" fontId="15" fillId="0" borderId="0" xfId="0" applyFont="1" applyAlignment="1">
      <alignment horizontal="left" wrapText="1"/>
    </xf>
    <xf numFmtId="43" fontId="16" fillId="3" borderId="5" xfId="1" applyFont="1" applyFill="1" applyBorder="1"/>
    <xf numFmtId="43" fontId="16" fillId="2" borderId="1" xfId="1" applyFont="1" applyFill="1" applyBorder="1"/>
    <xf numFmtId="43" fontId="16" fillId="3" borderId="1" xfId="1" applyFont="1" applyFill="1" applyBorder="1"/>
    <xf numFmtId="43" fontId="16" fillId="5" borderId="1" xfId="1" applyFont="1" applyFill="1" applyBorder="1"/>
    <xf numFmtId="43" fontId="16" fillId="2" borderId="3" xfId="1" applyFont="1" applyFill="1" applyBorder="1"/>
    <xf numFmtId="0" fontId="17" fillId="0" borderId="0" xfId="0" applyFont="1"/>
    <xf numFmtId="0" fontId="16" fillId="3" borderId="5" xfId="0" applyFont="1" applyFill="1" applyBorder="1"/>
    <xf numFmtId="2" fontId="16" fillId="3" borderId="1" xfId="0" applyNumberFormat="1" applyFont="1" applyFill="1" applyBorder="1"/>
    <xf numFmtId="14" fontId="11" fillId="3" borderId="6" xfId="0" applyNumberFormat="1" applyFont="1" applyFill="1" applyBorder="1" applyAlignment="1">
      <alignment horizontal="right"/>
    </xf>
    <xf numFmtId="43" fontId="16" fillId="3" borderId="8" xfId="1" applyFont="1" applyFill="1" applyBorder="1"/>
    <xf numFmtId="43" fontId="16" fillId="3" borderId="6" xfId="1" applyFont="1" applyFill="1" applyBorder="1"/>
    <xf numFmtId="0" fontId="11" fillId="2" borderId="6" xfId="0" applyFont="1" applyFill="1" applyBorder="1" applyAlignment="1">
      <alignment horizontal="center"/>
    </xf>
    <xf numFmtId="0" fontId="4" fillId="0" borderId="3" xfId="0" applyFont="1" applyBorder="1" applyAlignment="1">
      <alignment horizontal="center" wrapText="1"/>
    </xf>
    <xf numFmtId="0" fontId="15" fillId="0" borderId="3" xfId="0" applyFont="1" applyBorder="1" applyAlignment="1">
      <alignment horizontal="center" wrapText="1"/>
    </xf>
    <xf numFmtId="164" fontId="16" fillId="3" borderId="6" xfId="0" applyNumberFormat="1" applyFont="1" applyFill="1" applyBorder="1" applyProtection="1"/>
    <xf numFmtId="164" fontId="16" fillId="3" borderId="5" xfId="0" applyNumberFormat="1" applyFont="1" applyFill="1" applyBorder="1" applyProtection="1"/>
    <xf numFmtId="164" fontId="12" fillId="0" borderId="6" xfId="1" applyNumberFormat="1" applyFont="1" applyBorder="1" applyProtection="1">
      <protection locked="0"/>
    </xf>
    <xf numFmtId="43" fontId="12" fillId="0" borderId="6" xfId="1" applyFont="1" applyBorder="1" applyProtection="1">
      <protection locked="0"/>
    </xf>
    <xf numFmtId="43" fontId="12" fillId="0" borderId="1" xfId="1" applyFont="1" applyBorder="1" applyProtection="1">
      <protection locked="0"/>
    </xf>
    <xf numFmtId="164" fontId="12" fillId="0" borderId="1" xfId="1" applyNumberFormat="1" applyFont="1" applyBorder="1" applyProtection="1">
      <protection locked="0"/>
    </xf>
    <xf numFmtId="43" fontId="12" fillId="0" borderId="7" xfId="1" applyFont="1" applyBorder="1" applyProtection="1">
      <protection locked="0"/>
    </xf>
    <xf numFmtId="0" fontId="4" fillId="0" borderId="0" xfId="0" applyFont="1" applyAlignment="1">
      <alignment horizontal="left" wrapText="1"/>
    </xf>
    <xf numFmtId="0" fontId="9" fillId="0" borderId="0" xfId="0" applyFont="1" applyAlignment="1">
      <alignment horizontal="left" vertical="center" wrapText="1"/>
    </xf>
    <xf numFmtId="0" fontId="1" fillId="0" borderId="9" xfId="0" applyFont="1" applyBorder="1" applyAlignment="1" applyProtection="1">
      <alignment horizontal="left"/>
      <protection locked="0"/>
    </xf>
    <xf numFmtId="0" fontId="3" fillId="0" borderId="9" xfId="0" applyFont="1" applyBorder="1" applyAlignment="1" applyProtection="1">
      <alignment horizontal="left"/>
      <protection locked="0"/>
    </xf>
  </cellXfs>
  <cellStyles count="3">
    <cellStyle name="Comma" xfId="1" builtinId="3"/>
    <cellStyle name="Normal" xfId="0" builtinId="0"/>
    <cellStyle name="Normal 2" xfId="2"/>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tabSelected="1" zoomScale="115" zoomScaleNormal="115" workbookViewId="0">
      <selection activeCell="B12" sqref="B12"/>
    </sheetView>
  </sheetViews>
  <sheetFormatPr defaultColWidth="8.85546875" defaultRowHeight="15"/>
  <cols>
    <col min="1" max="1" width="10.85546875" style="1" customWidth="1"/>
    <col min="2" max="2" width="20.5703125" style="1" customWidth="1"/>
    <col min="3" max="3" width="15.7109375" style="1" customWidth="1"/>
    <col min="4" max="4" width="12.42578125" style="1" customWidth="1"/>
    <col min="5" max="5" width="11.42578125" style="34" customWidth="1"/>
    <col min="6" max="6" width="10.5703125" style="1" customWidth="1"/>
    <col min="7" max="7" width="15.140625" style="34" customWidth="1"/>
    <col min="8" max="8" width="10.7109375" style="34" customWidth="1"/>
    <col min="9" max="9" width="11.140625" style="34" customWidth="1"/>
    <col min="10" max="10" width="15.85546875" style="1" customWidth="1"/>
    <col min="11" max="11" width="22.7109375" style="1" customWidth="1"/>
    <col min="12" max="16384" width="8.85546875" style="1"/>
  </cols>
  <sheetData>
    <row r="1" spans="1:10">
      <c r="A1" s="1" t="s">
        <v>0</v>
      </c>
    </row>
    <row r="2" spans="1:10" ht="15.75">
      <c r="A2" s="2" t="s">
        <v>1</v>
      </c>
    </row>
    <row r="3" spans="1:10" ht="15.75">
      <c r="A3" s="2" t="s">
        <v>2</v>
      </c>
    </row>
    <row r="4" spans="1:10">
      <c r="A4" s="7" t="s">
        <v>22</v>
      </c>
    </row>
    <row r="6" spans="1:10" ht="16.5" thickBot="1">
      <c r="A6" s="2" t="s">
        <v>3</v>
      </c>
      <c r="C6" s="60"/>
      <c r="D6" s="61"/>
      <c r="E6" s="61"/>
    </row>
    <row r="7" spans="1:10" ht="16.5" thickBot="1">
      <c r="A7" s="2" t="s">
        <v>34</v>
      </c>
      <c r="C7" s="60"/>
      <c r="D7" s="61"/>
      <c r="E7" s="61"/>
    </row>
    <row r="8" spans="1:10" ht="18.75">
      <c r="A8" s="10" t="s">
        <v>26</v>
      </c>
      <c r="B8" s="11"/>
      <c r="C8" s="9"/>
      <c r="D8" s="9"/>
      <c r="E8" s="35"/>
    </row>
    <row r="9" spans="1:10" ht="18.75">
      <c r="A9" s="12" t="s">
        <v>27</v>
      </c>
      <c r="B9" s="13"/>
      <c r="C9" s="9"/>
      <c r="D9" s="9"/>
      <c r="E9" s="35"/>
    </row>
    <row r="10" spans="1:10" ht="8.25" customHeight="1">
      <c r="A10" s="58"/>
      <c r="B10" s="58"/>
      <c r="C10" s="58"/>
      <c r="D10" s="58"/>
      <c r="E10" s="58"/>
      <c r="F10" s="58"/>
      <c r="G10" s="58"/>
      <c r="H10" s="58"/>
      <c r="I10" s="58"/>
      <c r="J10" s="58"/>
    </row>
    <row r="11" spans="1:10" ht="96" customHeight="1">
      <c r="A11" s="6"/>
      <c r="B11" s="5"/>
      <c r="C11" s="5"/>
      <c r="D11" s="8" t="s">
        <v>29</v>
      </c>
      <c r="E11" s="36"/>
      <c r="F11" s="8" t="s">
        <v>29</v>
      </c>
      <c r="G11" s="36"/>
      <c r="H11" s="36"/>
      <c r="I11" s="36"/>
      <c r="J11" s="8" t="s">
        <v>33</v>
      </c>
    </row>
    <row r="12" spans="1:10" ht="65.25" thickBot="1">
      <c r="A12" s="3"/>
      <c r="B12" s="26" t="s">
        <v>4</v>
      </c>
      <c r="C12" s="26" t="s">
        <v>5</v>
      </c>
      <c r="D12" s="49" t="s">
        <v>24</v>
      </c>
      <c r="E12" s="50" t="s">
        <v>6</v>
      </c>
      <c r="F12" s="49" t="s">
        <v>7</v>
      </c>
      <c r="G12" s="50" t="s">
        <v>8</v>
      </c>
      <c r="H12" s="50" t="s">
        <v>28</v>
      </c>
      <c r="I12" s="50" t="s">
        <v>9</v>
      </c>
      <c r="J12" s="49" t="s">
        <v>32</v>
      </c>
    </row>
    <row r="13" spans="1:10" s="18" customFormat="1">
      <c r="A13" s="19"/>
      <c r="B13" s="45">
        <v>43282</v>
      </c>
      <c r="C13" s="20">
        <v>43284</v>
      </c>
      <c r="D13" s="54"/>
      <c r="E13" s="46" t="str">
        <f>IF(D13&lt;&gt;"",(SUM(D$13:D13))," ")</f>
        <v xml:space="preserve"> </v>
      </c>
      <c r="F13" s="53"/>
      <c r="G13" s="51">
        <f>+F13</f>
        <v>0</v>
      </c>
      <c r="H13" s="47" t="str">
        <f>IF(F13&lt;&gt;"",(ROUND(E13/G13,2)),"")</f>
        <v/>
      </c>
      <c r="I13" s="47" t="str">
        <f>IF(H13&lt;&gt;"",(CEILING(H13,0.25)),"")</f>
        <v/>
      </c>
      <c r="J13" s="48"/>
    </row>
    <row r="14" spans="1:10" s="18" customFormat="1" ht="15.75">
      <c r="A14" s="14" t="s">
        <v>10</v>
      </c>
      <c r="B14" s="15" t="s">
        <v>11</v>
      </c>
      <c r="C14" s="25">
        <v>43285</v>
      </c>
      <c r="D14" s="44">
        <f>IF(J14="Yes",I13,0)</f>
        <v>0</v>
      </c>
      <c r="E14" s="38"/>
      <c r="F14" s="43">
        <f>IF(J14="Yes",1,0)</f>
        <v>0</v>
      </c>
      <c r="G14" s="52">
        <f>+G13+F14</f>
        <v>0</v>
      </c>
      <c r="H14" s="38"/>
      <c r="I14" s="38"/>
      <c r="J14" s="57"/>
    </row>
    <row r="15" spans="1:10" s="18" customFormat="1">
      <c r="A15" s="14"/>
      <c r="B15" s="21">
        <v>43286</v>
      </c>
      <c r="C15" s="16">
        <v>43305</v>
      </c>
      <c r="D15" s="55"/>
      <c r="E15" s="38"/>
      <c r="F15" s="56"/>
      <c r="G15" s="52">
        <f>+G14+F15</f>
        <v>0</v>
      </c>
      <c r="H15" s="38"/>
      <c r="I15" s="38"/>
      <c r="J15" s="17"/>
    </row>
    <row r="16" spans="1:10" s="18" customFormat="1">
      <c r="A16" s="14"/>
      <c r="B16" s="21">
        <v>43306</v>
      </c>
      <c r="C16" s="16">
        <v>43336</v>
      </c>
      <c r="D16" s="55"/>
      <c r="E16" s="38"/>
      <c r="F16" s="56"/>
      <c r="G16" s="52">
        <f>+G15+F16</f>
        <v>0</v>
      </c>
      <c r="H16" s="38"/>
      <c r="I16" s="38"/>
      <c r="J16" s="17"/>
    </row>
    <row r="17" spans="1:10" s="18" customFormat="1">
      <c r="A17" s="14"/>
      <c r="B17" s="21">
        <v>43337</v>
      </c>
      <c r="C17" s="16">
        <f>+C18-1</f>
        <v>43345</v>
      </c>
      <c r="D17" s="55"/>
      <c r="E17" s="39" t="str">
        <f>IF(D17&lt;&gt;"",(SUM(D$13:D17))," ")</f>
        <v xml:space="preserve"> </v>
      </c>
      <c r="F17" s="56"/>
      <c r="G17" s="52">
        <f>+G16+F17</f>
        <v>0</v>
      </c>
      <c r="H17" s="39" t="str">
        <f>IF(F17&lt;&gt;"",(ROUND(E17/G17,2)),"")</f>
        <v/>
      </c>
      <c r="I17" s="37" t="str">
        <f>IF(H17&lt;&gt;"",(CEILING(H17,0.25)),"")</f>
        <v/>
      </c>
      <c r="J17" s="17"/>
    </row>
    <row r="18" spans="1:10" s="18" customFormat="1">
      <c r="A18" s="14" t="s">
        <v>10</v>
      </c>
      <c r="B18" s="15" t="s">
        <v>12</v>
      </c>
      <c r="C18" s="16">
        <v>43346</v>
      </c>
      <c r="D18" s="44">
        <f>IF(J18="Yes",I17,0)</f>
        <v>0</v>
      </c>
      <c r="E18" s="38"/>
      <c r="F18" s="43">
        <f>IF(J18="Yes",1,0)</f>
        <v>0</v>
      </c>
      <c r="G18" s="52">
        <f t="shared" ref="G18:G22" si="0">+G17+F18</f>
        <v>0</v>
      </c>
      <c r="H18" s="38"/>
      <c r="I18" s="38"/>
      <c r="J18" s="57"/>
    </row>
    <row r="19" spans="1:10" s="18" customFormat="1">
      <c r="A19" s="14"/>
      <c r="B19" s="21">
        <f>+C18+1</f>
        <v>43347</v>
      </c>
      <c r="C19" s="16">
        <v>43367</v>
      </c>
      <c r="D19" s="55"/>
      <c r="E19" s="38"/>
      <c r="F19" s="56"/>
      <c r="G19" s="52">
        <f t="shared" si="0"/>
        <v>0</v>
      </c>
      <c r="H19" s="38"/>
      <c r="I19" s="38"/>
      <c r="J19" s="22"/>
    </row>
    <row r="20" spans="1:10" s="18" customFormat="1">
      <c r="A20" s="14"/>
      <c r="B20" s="21">
        <v>43368</v>
      </c>
      <c r="C20" s="16">
        <v>43397</v>
      </c>
      <c r="D20" s="55"/>
      <c r="E20" s="38"/>
      <c r="F20" s="56"/>
      <c r="G20" s="52">
        <f t="shared" si="0"/>
        <v>0</v>
      </c>
      <c r="H20" s="38"/>
      <c r="I20" s="38"/>
      <c r="J20" s="22"/>
    </row>
    <row r="21" spans="1:10" s="18" customFormat="1">
      <c r="A21" s="14"/>
      <c r="B21" s="21">
        <v>43398</v>
      </c>
      <c r="C21" s="16">
        <f>+C22-1</f>
        <v>43415</v>
      </c>
      <c r="D21" s="55"/>
      <c r="E21" s="39" t="str">
        <f>IF(D21&lt;&gt;"",(SUM(D$13:D21))," ")</f>
        <v xml:space="preserve"> </v>
      </c>
      <c r="F21" s="56"/>
      <c r="G21" s="52">
        <f t="shared" si="0"/>
        <v>0</v>
      </c>
      <c r="H21" s="39" t="str">
        <f>IF(F21&lt;&gt;"",(ROUND(E21/G21,2)),"")</f>
        <v/>
      </c>
      <c r="I21" s="37" t="str">
        <f>IF(H21&lt;&gt;"",(CEILING(H21,0.25)),"")</f>
        <v/>
      </c>
      <c r="J21" s="22"/>
    </row>
    <row r="22" spans="1:10" s="18" customFormat="1">
      <c r="A22" s="14" t="s">
        <v>10</v>
      </c>
      <c r="B22" s="15" t="s">
        <v>13</v>
      </c>
      <c r="C22" s="16">
        <v>43416</v>
      </c>
      <c r="D22" s="44">
        <f>IF(J22="Yes",I21,0)</f>
        <v>0</v>
      </c>
      <c r="E22" s="38"/>
      <c r="F22" s="43">
        <f>IF(J22="Yes",1,0)</f>
        <v>0</v>
      </c>
      <c r="G22" s="52">
        <f t="shared" si="0"/>
        <v>0</v>
      </c>
      <c r="H22" s="38"/>
      <c r="I22" s="38"/>
      <c r="J22" s="57"/>
    </row>
    <row r="23" spans="1:10" s="18" customFormat="1">
      <c r="A23" s="14"/>
      <c r="B23" s="21">
        <f>+C22+1</f>
        <v>43417</v>
      </c>
      <c r="C23" s="16">
        <f>+C24-1</f>
        <v>43425</v>
      </c>
      <c r="D23" s="55"/>
      <c r="E23" s="39" t="str">
        <f>IF(D23&lt;&gt;"",(SUM(D$13:D23))," ")</f>
        <v xml:space="preserve"> </v>
      </c>
      <c r="F23" s="56"/>
      <c r="G23" s="52">
        <f>+G22+F23</f>
        <v>0</v>
      </c>
      <c r="H23" s="39" t="str">
        <f>IF(F23&lt;&gt;"",(ROUND(E23/G23,2)),"")</f>
        <v/>
      </c>
      <c r="I23" s="37" t="str">
        <f>IF(H23&lt;&gt;"",(CEILING(H23,0.25)),"")</f>
        <v/>
      </c>
      <c r="J23" s="22"/>
    </row>
    <row r="24" spans="1:10" s="18" customFormat="1">
      <c r="A24" s="14" t="s">
        <v>10</v>
      </c>
      <c r="B24" s="15" t="s">
        <v>14</v>
      </c>
      <c r="C24" s="16">
        <v>43426</v>
      </c>
      <c r="D24" s="44">
        <f>IF(J24="Yes",$I$23,0)</f>
        <v>0</v>
      </c>
      <c r="E24" s="38"/>
      <c r="F24" s="43">
        <f t="shared" ref="F24:F25" si="1">IF(J24="Yes",1,0)</f>
        <v>0</v>
      </c>
      <c r="G24" s="52">
        <f>+G23+F24</f>
        <v>0</v>
      </c>
      <c r="H24" s="38"/>
      <c r="I24" s="38"/>
      <c r="J24" s="57"/>
    </row>
    <row r="25" spans="1:10" s="18" customFormat="1">
      <c r="A25" s="14" t="s">
        <v>10</v>
      </c>
      <c r="B25" s="15" t="s">
        <v>14</v>
      </c>
      <c r="C25" s="16">
        <f>+C24+1</f>
        <v>43427</v>
      </c>
      <c r="D25" s="44">
        <f>IF(J25="Yes",$I$23,0)</f>
        <v>0</v>
      </c>
      <c r="E25" s="38"/>
      <c r="F25" s="43">
        <f t="shared" si="1"/>
        <v>0</v>
      </c>
      <c r="G25" s="52">
        <f>+G24+F25</f>
        <v>0</v>
      </c>
      <c r="H25" s="38"/>
      <c r="I25" s="38"/>
      <c r="J25" s="57"/>
    </row>
    <row r="26" spans="1:10" s="18" customFormat="1">
      <c r="A26" s="14"/>
      <c r="B26" s="21">
        <v>43428</v>
      </c>
      <c r="C26" s="16">
        <v>43428</v>
      </c>
      <c r="D26" s="55"/>
      <c r="E26" s="38"/>
      <c r="F26" s="56"/>
      <c r="G26" s="52">
        <f t="shared" ref="G26" si="2">+G25+F26</f>
        <v>0</v>
      </c>
      <c r="H26" s="40" t="str">
        <f>IF(F26&lt;&gt;"",(ROUND(E26/G26,2)),"")</f>
        <v/>
      </c>
      <c r="I26" s="40" t="str">
        <f>IF(H26&lt;&gt;"",(CEILING(H26,0.25)),"")</f>
        <v/>
      </c>
      <c r="J26" s="22"/>
    </row>
    <row r="27" spans="1:10" s="18" customFormat="1">
      <c r="A27" s="14"/>
      <c r="B27" s="21">
        <v>43429</v>
      </c>
      <c r="C27" s="16">
        <v>43457</v>
      </c>
      <c r="D27" s="55"/>
      <c r="E27" s="39" t="str">
        <f>IF(D27&lt;&gt;"",(SUM(D$13:D27))," ")</f>
        <v xml:space="preserve"> </v>
      </c>
      <c r="F27" s="56"/>
      <c r="G27" s="52">
        <f>+G25+F27</f>
        <v>0</v>
      </c>
      <c r="H27" s="40" t="str">
        <f>IF(F27&lt;&gt;"",(ROUND(E27/G27,2)),"")</f>
        <v/>
      </c>
      <c r="I27" s="40" t="str">
        <f>IF(H27&lt;&gt;"",(CEILING(H27,0.25)),"")</f>
        <v/>
      </c>
      <c r="J27" s="22"/>
    </row>
    <row r="28" spans="1:10" s="18" customFormat="1">
      <c r="A28" s="14" t="s">
        <v>10</v>
      </c>
      <c r="B28" s="21" t="s">
        <v>15</v>
      </c>
      <c r="C28" s="16">
        <v>43458</v>
      </c>
      <c r="D28" s="44">
        <f>IF(J28="Yes",$I$27,0)</f>
        <v>0</v>
      </c>
      <c r="E28" s="38"/>
      <c r="F28" s="43">
        <f t="shared" ref="F28:F34" si="3">IF(J28="Yes",1,0)</f>
        <v>0</v>
      </c>
      <c r="G28" s="52">
        <f>+G25+F28</f>
        <v>0</v>
      </c>
      <c r="H28" s="38"/>
      <c r="I28" s="38"/>
      <c r="J28" s="57"/>
    </row>
    <row r="29" spans="1:10" s="18" customFormat="1">
      <c r="A29" s="14" t="s">
        <v>10</v>
      </c>
      <c r="B29" s="21" t="s">
        <v>15</v>
      </c>
      <c r="C29" s="16">
        <v>43459</v>
      </c>
      <c r="D29" s="44">
        <f t="shared" ref="D29:D34" si="4">IF(J29="Yes",$I$27,0)</f>
        <v>0</v>
      </c>
      <c r="E29" s="38"/>
      <c r="F29" s="43">
        <f t="shared" si="3"/>
        <v>0</v>
      </c>
      <c r="G29" s="52">
        <f t="shared" ref="G29:G43" si="5">+G27+F29</f>
        <v>0</v>
      </c>
      <c r="H29" s="38"/>
      <c r="I29" s="38"/>
      <c r="J29" s="57"/>
    </row>
    <row r="30" spans="1:10" s="18" customFormat="1">
      <c r="A30" s="14" t="s">
        <v>10</v>
      </c>
      <c r="B30" s="21" t="s">
        <v>15</v>
      </c>
      <c r="C30" s="16">
        <v>43460</v>
      </c>
      <c r="D30" s="44">
        <f t="shared" si="4"/>
        <v>0</v>
      </c>
      <c r="E30" s="38"/>
      <c r="F30" s="43">
        <f t="shared" si="3"/>
        <v>0</v>
      </c>
      <c r="G30" s="52">
        <f t="shared" si="5"/>
        <v>0</v>
      </c>
      <c r="H30" s="38"/>
      <c r="I30" s="38"/>
      <c r="J30" s="57"/>
    </row>
    <row r="31" spans="1:10" s="18" customFormat="1">
      <c r="A31" s="14" t="s">
        <v>10</v>
      </c>
      <c r="B31" s="21" t="s">
        <v>15</v>
      </c>
      <c r="C31" s="16">
        <v>43461</v>
      </c>
      <c r="D31" s="44">
        <f t="shared" si="4"/>
        <v>0</v>
      </c>
      <c r="E31" s="38"/>
      <c r="F31" s="43">
        <f t="shared" si="3"/>
        <v>0</v>
      </c>
      <c r="G31" s="52">
        <f t="shared" si="5"/>
        <v>0</v>
      </c>
      <c r="H31" s="38"/>
      <c r="I31" s="38"/>
      <c r="J31" s="57"/>
    </row>
    <row r="32" spans="1:10" s="18" customFormat="1">
      <c r="A32" s="14" t="s">
        <v>10</v>
      </c>
      <c r="B32" s="21" t="s">
        <v>15</v>
      </c>
      <c r="C32" s="16">
        <v>43462</v>
      </c>
      <c r="D32" s="44">
        <f t="shared" si="4"/>
        <v>0</v>
      </c>
      <c r="E32" s="38"/>
      <c r="F32" s="43">
        <f t="shared" si="3"/>
        <v>0</v>
      </c>
      <c r="G32" s="52">
        <f t="shared" si="5"/>
        <v>0</v>
      </c>
      <c r="H32" s="38"/>
      <c r="I32" s="38"/>
      <c r="J32" s="57"/>
    </row>
    <row r="33" spans="1:12" s="18" customFormat="1">
      <c r="A33" s="14" t="s">
        <v>10</v>
      </c>
      <c r="B33" s="21" t="s">
        <v>15</v>
      </c>
      <c r="C33" s="16">
        <v>43465</v>
      </c>
      <c r="D33" s="44">
        <f t="shared" si="4"/>
        <v>0</v>
      </c>
      <c r="E33" s="38"/>
      <c r="F33" s="43">
        <f t="shared" si="3"/>
        <v>0</v>
      </c>
      <c r="G33" s="52">
        <f t="shared" si="5"/>
        <v>0</v>
      </c>
      <c r="H33" s="38"/>
      <c r="I33" s="38"/>
      <c r="J33" s="57"/>
    </row>
    <row r="34" spans="1:12" s="18" customFormat="1">
      <c r="A34" s="14" t="s">
        <v>10</v>
      </c>
      <c r="B34" s="15" t="s">
        <v>16</v>
      </c>
      <c r="C34" s="16">
        <v>43466</v>
      </c>
      <c r="D34" s="44">
        <f t="shared" si="4"/>
        <v>0</v>
      </c>
      <c r="E34" s="38"/>
      <c r="F34" s="43">
        <f t="shared" si="3"/>
        <v>0</v>
      </c>
      <c r="G34" s="52">
        <f t="shared" si="5"/>
        <v>0</v>
      </c>
      <c r="H34" s="38"/>
      <c r="I34" s="38"/>
      <c r="J34" s="57"/>
    </row>
    <row r="35" spans="1:12" s="18" customFormat="1">
      <c r="A35" s="14"/>
      <c r="B35" s="21">
        <v>43467</v>
      </c>
      <c r="C35" s="16">
        <f>+C36-1</f>
        <v>43485</v>
      </c>
      <c r="D35" s="55"/>
      <c r="E35" s="39" t="str">
        <f>IF(D35&lt;&gt;"",(SUM(D$13:D35))," ")</f>
        <v xml:space="preserve"> </v>
      </c>
      <c r="F35" s="56"/>
      <c r="G35" s="52">
        <f t="shared" si="5"/>
        <v>0</v>
      </c>
      <c r="H35" s="40" t="str">
        <f>IF(F35&lt;&gt;"",(ROUND(E35/G35,2)),"")</f>
        <v/>
      </c>
      <c r="I35" s="40" t="str">
        <f>IF(H35&lt;&gt;"",(CEILING(H35,0.25)),"")</f>
        <v/>
      </c>
      <c r="J35" s="22"/>
      <c r="K35" s="29"/>
      <c r="L35" s="30"/>
    </row>
    <row r="36" spans="1:12" s="18" customFormat="1">
      <c r="A36" s="14" t="s">
        <v>10</v>
      </c>
      <c r="B36" s="15" t="s">
        <v>25</v>
      </c>
      <c r="C36" s="16">
        <v>43486</v>
      </c>
      <c r="D36" s="44">
        <f>IF(J36="Yes",I35,0)</f>
        <v>0</v>
      </c>
      <c r="E36" s="38"/>
      <c r="F36" s="43">
        <f>IF(J36="Yes",1,0)</f>
        <v>0</v>
      </c>
      <c r="G36" s="52">
        <f t="shared" si="5"/>
        <v>0</v>
      </c>
      <c r="H36" s="38"/>
      <c r="I36" s="38"/>
      <c r="J36" s="57"/>
      <c r="K36" s="29"/>
    </row>
    <row r="37" spans="1:12" s="18" customFormat="1">
      <c r="A37" s="14"/>
      <c r="B37" s="21">
        <f>+C36+1</f>
        <v>43487</v>
      </c>
      <c r="C37" s="16">
        <v>43489</v>
      </c>
      <c r="D37" s="55"/>
      <c r="E37" s="38"/>
      <c r="F37" s="56"/>
      <c r="G37" s="52">
        <f t="shared" si="5"/>
        <v>0</v>
      </c>
      <c r="H37" s="38"/>
      <c r="I37" s="38"/>
      <c r="J37" s="22"/>
    </row>
    <row r="38" spans="1:12" s="18" customFormat="1">
      <c r="A38" s="14"/>
      <c r="B38" s="21">
        <v>43490</v>
      </c>
      <c r="C38" s="16">
        <f>+C39-1</f>
        <v>43510</v>
      </c>
      <c r="D38" s="55"/>
      <c r="E38" s="39" t="str">
        <f>IF(D38&lt;&gt;"",(SUM(D$13:D38))," ")</f>
        <v xml:space="preserve"> </v>
      </c>
      <c r="F38" s="56"/>
      <c r="G38" s="52">
        <f t="shared" si="5"/>
        <v>0</v>
      </c>
      <c r="H38" s="39" t="str">
        <f>IF(F38&lt;&gt;"",(ROUND(E38/G38,2)),"")</f>
        <v/>
      </c>
      <c r="I38" s="39" t="str">
        <f>IF(H38&lt;&gt;"",(CEILING(H38,0.25)),"")</f>
        <v/>
      </c>
      <c r="J38" s="22"/>
    </row>
    <row r="39" spans="1:12" s="18" customFormat="1">
      <c r="A39" s="14" t="s">
        <v>10</v>
      </c>
      <c r="B39" s="15" t="s">
        <v>17</v>
      </c>
      <c r="C39" s="16">
        <v>43511</v>
      </c>
      <c r="D39" s="44">
        <f>IF(J39="Yes",I38,0)</f>
        <v>0</v>
      </c>
      <c r="E39" s="38"/>
      <c r="F39" s="43">
        <f>IF(J39="Yes",1,0)</f>
        <v>0</v>
      </c>
      <c r="G39" s="52">
        <f t="shared" si="5"/>
        <v>0</v>
      </c>
      <c r="H39" s="38"/>
      <c r="I39" s="38"/>
      <c r="J39" s="57"/>
    </row>
    <row r="40" spans="1:12" s="18" customFormat="1">
      <c r="A40" s="14"/>
      <c r="B40" s="21">
        <f>+C39+1</f>
        <v>43512</v>
      </c>
      <c r="C40" s="16">
        <f>+C41-1</f>
        <v>43513</v>
      </c>
      <c r="D40" s="55"/>
      <c r="E40" s="39" t="str">
        <f>IF(D40&lt;&gt;"",(SUM(D$13:D40))," ")</f>
        <v xml:space="preserve"> </v>
      </c>
      <c r="F40" s="56"/>
      <c r="G40" s="52">
        <f t="shared" si="5"/>
        <v>0</v>
      </c>
      <c r="H40" s="39" t="str">
        <f>IF(F40&lt;&gt;"",(ROUND(E40/G40,2)),"")</f>
        <v/>
      </c>
      <c r="I40" s="39" t="str">
        <f>IF(H40&lt;&gt;"",(CEILING(H40,0.25)),"")</f>
        <v/>
      </c>
      <c r="J40" s="22"/>
    </row>
    <row r="41" spans="1:12" s="18" customFormat="1">
      <c r="A41" s="14" t="s">
        <v>10</v>
      </c>
      <c r="B41" s="15" t="s">
        <v>18</v>
      </c>
      <c r="C41" s="16">
        <v>43514</v>
      </c>
      <c r="D41" s="44">
        <f>IF(J41="Yes",I40,0)</f>
        <v>0</v>
      </c>
      <c r="E41" s="38"/>
      <c r="F41" s="43">
        <f>IF(J41="Yes",1,0)</f>
        <v>0</v>
      </c>
      <c r="G41" s="52">
        <f t="shared" si="5"/>
        <v>0</v>
      </c>
      <c r="H41" s="38"/>
      <c r="I41" s="38"/>
      <c r="J41" s="57"/>
    </row>
    <row r="42" spans="1:12" s="18" customFormat="1">
      <c r="A42" s="14"/>
      <c r="B42" s="21">
        <f>+C41+1</f>
        <v>43515</v>
      </c>
      <c r="C42" s="16">
        <v>43520</v>
      </c>
      <c r="D42" s="55"/>
      <c r="E42" s="38"/>
      <c r="F42" s="56"/>
      <c r="G42" s="52">
        <f t="shared" si="5"/>
        <v>0</v>
      </c>
      <c r="H42" s="38"/>
      <c r="I42" s="38"/>
      <c r="J42" s="22"/>
    </row>
    <row r="43" spans="1:12" s="18" customFormat="1">
      <c r="A43" s="14"/>
      <c r="B43" s="21">
        <v>43521</v>
      </c>
      <c r="C43" s="16">
        <v>43548</v>
      </c>
      <c r="D43" s="55"/>
      <c r="E43" s="39" t="str">
        <f>IF(D43&lt;&gt;"",(SUM(D$13:D43))," ")</f>
        <v xml:space="preserve"> </v>
      </c>
      <c r="F43" s="56"/>
      <c r="G43" s="52">
        <f t="shared" si="5"/>
        <v>0</v>
      </c>
      <c r="H43" s="39" t="str">
        <f>IF(F43&lt;&gt;"",(ROUND(E43/G43,2)),"")</f>
        <v/>
      </c>
      <c r="I43" s="39" t="str">
        <f>IF(H43&lt;&gt;"",(CEILING(H43,0.25)),"")</f>
        <v/>
      </c>
      <c r="J43" s="22"/>
    </row>
    <row r="44" spans="1:12" s="18" customFormat="1">
      <c r="A44" s="14"/>
      <c r="B44" s="21">
        <v>43549</v>
      </c>
      <c r="C44" s="16">
        <f>+C45-1</f>
        <v>43573</v>
      </c>
      <c r="D44" s="55"/>
      <c r="E44" s="38"/>
      <c r="F44" s="56"/>
      <c r="G44" s="52">
        <f>+G43+F44</f>
        <v>0</v>
      </c>
      <c r="H44" s="38"/>
      <c r="I44" s="38"/>
      <c r="J44" s="22"/>
    </row>
    <row r="45" spans="1:12" s="18" customFormat="1">
      <c r="A45" s="14" t="s">
        <v>10</v>
      </c>
      <c r="B45" s="15" t="s">
        <v>19</v>
      </c>
      <c r="C45" s="16">
        <v>43574</v>
      </c>
      <c r="D45" s="44">
        <f>IF(J45="Yes",I44,0)</f>
        <v>0</v>
      </c>
      <c r="E45" s="38"/>
      <c r="F45" s="43">
        <f>IF(J45="Yes",1,0)</f>
        <v>0</v>
      </c>
      <c r="G45" s="52">
        <f>+G42+F45</f>
        <v>0</v>
      </c>
      <c r="H45" s="38"/>
      <c r="I45" s="38"/>
      <c r="J45" s="57"/>
    </row>
    <row r="46" spans="1:12" s="18" customFormat="1">
      <c r="A46" s="14"/>
      <c r="B46" s="21">
        <f>+C45+1</f>
        <v>43575</v>
      </c>
      <c r="C46" s="16">
        <v>43579</v>
      </c>
      <c r="D46" s="55"/>
      <c r="E46" s="38" t="str">
        <f>IF(D46&lt;&gt;"",(SUM(D$13:D46))," ")</f>
        <v xml:space="preserve"> </v>
      </c>
      <c r="F46" s="56"/>
      <c r="G46" s="52">
        <f>+G45+F46</f>
        <v>0</v>
      </c>
      <c r="H46" s="38"/>
      <c r="I46" s="38"/>
      <c r="J46" s="22"/>
    </row>
    <row r="47" spans="1:12" s="18" customFormat="1">
      <c r="A47" s="14"/>
      <c r="B47" s="21">
        <v>43580</v>
      </c>
      <c r="C47" s="16">
        <v>43609</v>
      </c>
      <c r="D47" s="55"/>
      <c r="E47" s="39" t="str">
        <f>IF(D47&lt;&gt;"",(SUM(D$13:D47))," ")</f>
        <v xml:space="preserve"> </v>
      </c>
      <c r="F47" s="56"/>
      <c r="G47" s="52">
        <f>+G44+F47</f>
        <v>0</v>
      </c>
      <c r="H47" s="39" t="str">
        <f>IF(F47&lt;&gt;"",(ROUND(E47/G47,2)),"")</f>
        <v/>
      </c>
      <c r="I47" s="39" t="str">
        <f>IF(H47&lt;&gt;"",(CEILING(H47,0.25)),"")</f>
        <v/>
      </c>
      <c r="J47" s="22"/>
    </row>
    <row r="48" spans="1:12" s="18" customFormat="1">
      <c r="A48" s="14"/>
      <c r="B48" s="21">
        <v>43610</v>
      </c>
      <c r="C48" s="16">
        <v>43611</v>
      </c>
      <c r="D48" s="55"/>
      <c r="E48" s="39" t="str">
        <f>IF(D48&lt;&gt;"",(SUM(D$13:D48))," ")</f>
        <v xml:space="preserve"> </v>
      </c>
      <c r="F48" s="56"/>
      <c r="G48" s="52">
        <f>+G45+F48</f>
        <v>0</v>
      </c>
      <c r="H48" s="39" t="str">
        <f>IF(F48&lt;&gt;"",(ROUND(E48/G48,2)),"")</f>
        <v/>
      </c>
      <c r="I48" s="39" t="str">
        <f>IF(H48&lt;&gt;"",(CEILING(H48,0.25)),"")</f>
        <v/>
      </c>
      <c r="J48" s="22"/>
    </row>
    <row r="49" spans="1:10" s="18" customFormat="1">
      <c r="A49" s="14" t="s">
        <v>10</v>
      </c>
      <c r="B49" s="15" t="s">
        <v>20</v>
      </c>
      <c r="C49" s="16">
        <v>43612</v>
      </c>
      <c r="D49" s="44">
        <f>IF(J49="Yes",I48,0)</f>
        <v>0</v>
      </c>
      <c r="E49" s="38"/>
      <c r="F49" s="43">
        <f>IF(J49="Yes",1,0)</f>
        <v>0</v>
      </c>
      <c r="G49" s="52">
        <f>+G46+F49</f>
        <v>0</v>
      </c>
      <c r="H49" s="38"/>
      <c r="I49" s="38"/>
      <c r="J49" s="57"/>
    </row>
    <row r="50" spans="1:10" s="18" customFormat="1" ht="15.75" thickBot="1">
      <c r="A50" s="14"/>
      <c r="B50" s="16">
        <v>43613</v>
      </c>
      <c r="C50" s="31">
        <v>43646</v>
      </c>
      <c r="D50" s="55"/>
      <c r="E50" s="41"/>
      <c r="F50" s="56"/>
      <c r="G50" s="52">
        <f>+G47+F50</f>
        <v>0</v>
      </c>
      <c r="H50" s="41"/>
      <c r="I50" s="41"/>
      <c r="J50" s="32"/>
    </row>
    <row r="51" spans="1:10" ht="16.5" thickBot="1">
      <c r="A51" s="23"/>
      <c r="B51" s="23"/>
      <c r="C51" s="27" t="s">
        <v>21</v>
      </c>
      <c r="D51" s="33">
        <f>SUM(D12:D50)</f>
        <v>0</v>
      </c>
      <c r="E51" s="42"/>
      <c r="F51" s="28"/>
      <c r="G51" s="42"/>
      <c r="H51" s="42"/>
      <c r="I51" s="42"/>
      <c r="J51" s="24"/>
    </row>
    <row r="52" spans="1:10" ht="13.5" customHeight="1" thickTop="1">
      <c r="C52" s="4"/>
    </row>
    <row r="53" spans="1:10" ht="73.5" customHeight="1">
      <c r="A53" s="59" t="s">
        <v>23</v>
      </c>
      <c r="B53" s="59"/>
      <c r="C53" s="59"/>
      <c r="D53" s="59"/>
      <c r="E53" s="59"/>
      <c r="F53" s="59"/>
      <c r="G53" s="59"/>
      <c r="H53" s="59"/>
      <c r="I53" s="59"/>
      <c r="J53" s="59"/>
    </row>
    <row r="59" spans="1:10" hidden="1">
      <c r="A59" s="24" t="s">
        <v>30</v>
      </c>
    </row>
    <row r="60" spans="1:10" hidden="1">
      <c r="A60" s="24" t="s">
        <v>31</v>
      </c>
    </row>
    <row r="63" spans="1:10" ht="41.45" customHeight="1"/>
  </sheetData>
  <sheetProtection sheet="1" objects="1" scenarios="1"/>
  <mergeCells count="4">
    <mergeCell ref="A10:J10"/>
    <mergeCell ref="A53:J53"/>
    <mergeCell ref="C6:E6"/>
    <mergeCell ref="C7:E7"/>
  </mergeCells>
  <conditionalFormatting sqref="D13">
    <cfRule type="containsBlanks" dxfId="31" priority="43">
      <formula>LEN(TRIM(D13))=0</formula>
    </cfRule>
  </conditionalFormatting>
  <conditionalFormatting sqref="F13">
    <cfRule type="containsBlanks" dxfId="30" priority="42">
      <formula>LEN(TRIM(F13))=0</formula>
    </cfRule>
  </conditionalFormatting>
  <conditionalFormatting sqref="D15:D17">
    <cfRule type="containsBlanks" dxfId="29" priority="41">
      <formula>LEN(TRIM(D15))=0</formula>
    </cfRule>
  </conditionalFormatting>
  <conditionalFormatting sqref="J14">
    <cfRule type="containsBlanks" dxfId="28" priority="40">
      <formula>LEN(TRIM(J14))=0</formula>
    </cfRule>
  </conditionalFormatting>
  <conditionalFormatting sqref="F15:F17">
    <cfRule type="containsBlanks" dxfId="27" priority="39">
      <formula>LEN(TRIM(F15))=0</formula>
    </cfRule>
  </conditionalFormatting>
  <conditionalFormatting sqref="D19:D21">
    <cfRule type="containsBlanks" dxfId="26" priority="38">
      <formula>LEN(TRIM(D19))=0</formula>
    </cfRule>
  </conditionalFormatting>
  <conditionalFormatting sqref="F19:F21">
    <cfRule type="containsBlanks" dxfId="25" priority="37">
      <formula>LEN(TRIM(F19))=0</formula>
    </cfRule>
  </conditionalFormatting>
  <conditionalFormatting sqref="F23">
    <cfRule type="containsBlanks" dxfId="24" priority="35">
      <formula>LEN(TRIM(F23))=0</formula>
    </cfRule>
  </conditionalFormatting>
  <conditionalFormatting sqref="D42:D44">
    <cfRule type="containsBlanks" dxfId="23" priority="26">
      <formula>LEN(TRIM(D42))=0</formula>
    </cfRule>
  </conditionalFormatting>
  <conditionalFormatting sqref="D26:D27">
    <cfRule type="containsBlanks" dxfId="22" priority="31">
      <formula>LEN(TRIM(D26))=0</formula>
    </cfRule>
  </conditionalFormatting>
  <conditionalFormatting sqref="F26:F27">
    <cfRule type="containsBlanks" dxfId="21" priority="30">
      <formula>LEN(TRIM(F26))=0</formula>
    </cfRule>
  </conditionalFormatting>
  <conditionalFormatting sqref="D35">
    <cfRule type="containsBlanks" dxfId="20" priority="29">
      <formula>LEN(TRIM(D35))=0</formula>
    </cfRule>
  </conditionalFormatting>
  <conditionalFormatting sqref="D37:D38">
    <cfRule type="containsBlanks" dxfId="19" priority="28">
      <formula>LEN(TRIM(D37))=0</formula>
    </cfRule>
  </conditionalFormatting>
  <conditionalFormatting sqref="J49">
    <cfRule type="containsBlanks" dxfId="18" priority="3">
      <formula>LEN(TRIM(J49))=0</formula>
    </cfRule>
  </conditionalFormatting>
  <conditionalFormatting sqref="D40">
    <cfRule type="containsBlanks" dxfId="17" priority="27">
      <formula>LEN(TRIM(D40))=0</formula>
    </cfRule>
  </conditionalFormatting>
  <conditionalFormatting sqref="D46:D48">
    <cfRule type="containsBlanks" dxfId="16" priority="25">
      <formula>LEN(TRIM(D46))=0</formula>
    </cfRule>
  </conditionalFormatting>
  <conditionalFormatting sqref="D50">
    <cfRule type="containsBlanks" dxfId="15" priority="24">
      <formula>LEN(TRIM(D50))=0</formula>
    </cfRule>
  </conditionalFormatting>
  <conditionalFormatting sqref="F50">
    <cfRule type="containsBlanks" dxfId="14" priority="23">
      <formula>LEN(TRIM(F50))=0</formula>
    </cfRule>
  </conditionalFormatting>
  <conditionalFormatting sqref="F46:F48">
    <cfRule type="containsBlanks" dxfId="13" priority="22">
      <formula>LEN(TRIM(F46))=0</formula>
    </cfRule>
  </conditionalFormatting>
  <conditionalFormatting sqref="F42:F44">
    <cfRule type="containsBlanks" dxfId="12" priority="21">
      <formula>LEN(TRIM(F42))=0</formula>
    </cfRule>
  </conditionalFormatting>
  <conditionalFormatting sqref="F40">
    <cfRule type="containsBlanks" dxfId="11" priority="20">
      <formula>LEN(TRIM(F40))=0</formula>
    </cfRule>
  </conditionalFormatting>
  <conditionalFormatting sqref="F37:F38">
    <cfRule type="containsBlanks" dxfId="10" priority="19">
      <formula>LEN(TRIM(F37))=0</formula>
    </cfRule>
  </conditionalFormatting>
  <conditionalFormatting sqref="F35">
    <cfRule type="containsBlanks" dxfId="9" priority="18">
      <formula>LEN(TRIM(F35))=0</formula>
    </cfRule>
  </conditionalFormatting>
  <conditionalFormatting sqref="J18">
    <cfRule type="containsBlanks" dxfId="8" priority="11">
      <formula>LEN(TRIM(J18))=0</formula>
    </cfRule>
  </conditionalFormatting>
  <conditionalFormatting sqref="J22">
    <cfRule type="containsBlanks" dxfId="7" priority="10">
      <formula>LEN(TRIM(J22))=0</formula>
    </cfRule>
  </conditionalFormatting>
  <conditionalFormatting sqref="J24:J25">
    <cfRule type="containsBlanks" dxfId="6" priority="9">
      <formula>LEN(TRIM(J24))=0</formula>
    </cfRule>
  </conditionalFormatting>
  <conditionalFormatting sqref="J28:J34">
    <cfRule type="containsBlanks" dxfId="5" priority="8">
      <formula>LEN(TRIM(J28))=0</formula>
    </cfRule>
  </conditionalFormatting>
  <conditionalFormatting sqref="J36">
    <cfRule type="containsBlanks" dxfId="4" priority="7">
      <formula>LEN(TRIM(J36))=0</formula>
    </cfRule>
  </conditionalFormatting>
  <conditionalFormatting sqref="J39">
    <cfRule type="containsBlanks" dxfId="3" priority="6">
      <formula>LEN(TRIM(J39))=0</formula>
    </cfRule>
  </conditionalFormatting>
  <conditionalFormatting sqref="J41">
    <cfRule type="containsBlanks" dxfId="2" priority="5">
      <formula>LEN(TRIM(J41))=0</formula>
    </cfRule>
  </conditionalFormatting>
  <conditionalFormatting sqref="J45">
    <cfRule type="containsBlanks" dxfId="1" priority="4">
      <formula>LEN(TRIM(J45))=0</formula>
    </cfRule>
  </conditionalFormatting>
  <conditionalFormatting sqref="D23">
    <cfRule type="containsBlanks" dxfId="0" priority="1">
      <formula>LEN(TRIM(D23))=0</formula>
    </cfRule>
  </conditionalFormatting>
  <dataValidations count="1">
    <dataValidation type="list" allowBlank="1" showInputMessage="1" showErrorMessage="1" sqref="J14 J18 J22 J24:J25 J28:J34 J36 J39 J41 J45 J49">
      <formula1>$A$59:$A$60</formula1>
    </dataValidation>
  </dataValidations>
  <pageMargins left="0.25" right="0.25" top="0.24" bottom="0.24" header="0.3" footer="0.17"/>
  <pageSetup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Template 2018-19</vt:lpstr>
      <vt:lpstr>'Template 2018-19'!Print_Area</vt:lpstr>
      <vt:lpstr>'Template 2018-19'!Print_Titles</vt:lpstr>
    </vt:vector>
  </TitlesOfParts>
  <Company>Los Rios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W0002548</dc:creator>
  <cp:lastModifiedBy>W0005167</cp:lastModifiedBy>
  <dcterms:created xsi:type="dcterms:W3CDTF">2015-02-27T21:09:54Z</dcterms:created>
  <dcterms:modified xsi:type="dcterms:W3CDTF">2019-01-07T16:52:45Z</dcterms:modified>
</cp:coreProperties>
</file>